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RONOGRAM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<sst xmlns="http://schemas.openxmlformats.org/spreadsheetml/2006/main" count="35" uniqueCount="32">
  <si>
    <t>ANEXO III</t>
  </si>
  <si>
    <t>SECRETARIA  REGIONAL - SR II</t>
  </si>
  <si>
    <t>OBRA – CONSTRUÇÃO DA QUADRA SANTA CECÍLIA</t>
  </si>
  <si>
    <t>RUA DO ROSÁRIO COM RUA DA FELICIDADE – DIONÍSIO TORRES</t>
  </si>
  <si>
    <t>CRONOGRAMA FÍSICO- FINANCEIRO</t>
  </si>
  <si>
    <t>DISCRIMINAÇÃO</t>
  </si>
  <si>
    <t>VALOR</t>
  </si>
  <si>
    <t>%</t>
  </si>
  <si>
    <t>30 DIAS</t>
  </si>
  <si>
    <t>60 DIAS</t>
  </si>
  <si>
    <t>90 DIAS</t>
  </si>
  <si>
    <t>TOTAL</t>
  </si>
  <si>
    <t>1</t>
  </si>
  <si>
    <t>SERVIÇOS PRELIMINARES</t>
  </si>
  <si>
    <t>2</t>
  </si>
  <si>
    <t>MOVIMENTO DE TERRA</t>
  </si>
  <si>
    <t>3</t>
  </si>
  <si>
    <t>FUNDAÇÕES E ALVENARIAS</t>
  </si>
  <si>
    <t>4</t>
  </si>
  <si>
    <t>PISOS</t>
  </si>
  <si>
    <t>5</t>
  </si>
  <si>
    <t>ESTRUTURA</t>
  </si>
  <si>
    <t>6</t>
  </si>
  <si>
    <t>COBERTA</t>
  </si>
  <si>
    <t>7</t>
  </si>
  <si>
    <t>INSTALAÇÕES HIDRAULICAS</t>
  </si>
  <si>
    <t>INSTALAÇÕES ELÉTRICAS</t>
  </si>
  <si>
    <t>PINTURAS E GRADES</t>
  </si>
  <si>
    <t>PAISAGISMO</t>
  </si>
  <si>
    <t>SERVIÇOS COMPLEMENTARES</t>
  </si>
  <si>
    <t>TOTAL SIMPLES</t>
  </si>
  <si>
    <t>TOTAL ACUMULADO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</si>
</sst>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dd/mm/yy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8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2" fontId="1" fillId="0" borderId="0" xfId="18" applyNumberFormat="1" applyFont="1" applyFill="1" applyBorder="1" applyAlignment="1" applyProtection="1">
      <alignment horizontal="center" vertical="center"/>
      <protection/>
    </xf>
    <xf numFmtId="164" fontId="1" fillId="0" borderId="0" xfId="18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2" fontId="1" fillId="0" borderId="0" xfId="18" applyNumberFormat="1" applyFont="1" applyFill="1" applyBorder="1" applyAlignment="1" applyProtection="1">
      <alignment vertical="center"/>
      <protection/>
    </xf>
    <xf numFmtId="164" fontId="1" fillId="0" borderId="0" xfId="18" applyFont="1" applyFill="1" applyBorder="1" applyAlignment="1" applyProtection="1">
      <alignment vertical="center"/>
      <protection/>
    </xf>
    <xf numFmtId="2" fontId="2" fillId="0" borderId="0" xfId="18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1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4" fontId="4" fillId="0" borderId="0" xfId="18" applyNumberFormat="1" applyFont="1" applyFill="1" applyBorder="1" applyAlignment="1" applyProtection="1">
      <alignment horizontal="center" vertical="center"/>
      <protection/>
    </xf>
    <xf numFmtId="2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18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164" fontId="4" fillId="0" borderId="2" xfId="18" applyFont="1" applyFill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2" fontId="1" fillId="0" borderId="2" xfId="18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/>
    </xf>
    <xf numFmtId="2" fontId="3" fillId="0" borderId="0" xfId="18" applyNumberFormat="1" applyFont="1" applyFill="1" applyBorder="1" applyAlignment="1" applyProtection="1">
      <alignment horizontal="center" vertical="center"/>
      <protection/>
    </xf>
    <xf numFmtId="2" fontId="4" fillId="0" borderId="0" xfId="18" applyNumberFormat="1" applyFont="1" applyFill="1" applyBorder="1" applyAlignment="1" applyProtection="1">
      <alignment horizontal="center" vertical="center"/>
      <protection/>
    </xf>
    <xf numFmtId="2" fontId="4" fillId="0" borderId="0" xfId="18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0</xdr:rowOff>
    </xdr:from>
    <xdr:to>
      <xdr:col>10</xdr:col>
      <xdr:colOff>657225</xdr:colOff>
      <xdr:row>4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3340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</xdr:rowOff>
    </xdr:from>
    <xdr:to>
      <xdr:col>5</xdr:col>
      <xdr:colOff>247650</xdr:colOff>
      <xdr:row>36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248275"/>
          <a:ext cx="3495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7">
      <selection activeCell="I34" sqref="I34:M34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9.8515625" style="1" customWidth="1"/>
    <col min="4" max="4" width="5.8515625" style="2" customWidth="1"/>
    <col min="5" max="5" width="8.57421875" style="1" customWidth="1"/>
    <col min="6" max="6" width="6.140625" style="3" customWidth="1"/>
    <col min="7" max="7" width="8.421875" style="0" customWidth="1"/>
    <col min="8" max="8" width="6.57421875" style="4" customWidth="1"/>
    <col min="10" max="10" width="6.421875" style="4" customWidth="1"/>
    <col min="11" max="11" width="12.28125" style="4" customWidth="1"/>
  </cols>
  <sheetData>
    <row r="1" spans="1:6" ht="12.75">
      <c r="A1" s="5"/>
      <c r="B1" s="6"/>
      <c r="C1" s="7"/>
      <c r="D1" s="8"/>
      <c r="E1" s="9"/>
      <c r="F1" s="8"/>
    </row>
    <row r="2" spans="1:6" ht="12.75">
      <c r="A2" s="5"/>
      <c r="B2" s="6"/>
      <c r="C2" s="7"/>
      <c r="D2" s="8"/>
      <c r="E2" s="9"/>
      <c r="F2" s="8"/>
    </row>
    <row r="3" spans="1:6" ht="12.75">
      <c r="A3" s="5"/>
      <c r="B3" s="6"/>
      <c r="C3" s="7"/>
      <c r="D3" s="8"/>
      <c r="E3" s="9"/>
      <c r="F3" s="8"/>
    </row>
    <row r="4" spans="1:6" ht="12.75">
      <c r="A4" s="5"/>
      <c r="B4" s="6"/>
      <c r="C4" s="7"/>
      <c r="D4" s="8"/>
      <c r="E4" s="9"/>
      <c r="F4" s="8"/>
    </row>
    <row r="5" spans="1:11" ht="15.75">
      <c r="A5" s="10"/>
      <c r="B5" s="11"/>
      <c r="C5" s="12"/>
      <c r="D5" s="13"/>
      <c r="E5" s="14"/>
      <c r="F5" s="15" t="s">
        <v>0</v>
      </c>
      <c r="G5" s="16"/>
      <c r="H5" s="17"/>
      <c r="I5" s="18"/>
      <c r="J5" s="18"/>
      <c r="K5" s="19"/>
    </row>
    <row r="6" spans="1:11" ht="12.75">
      <c r="A6" s="20"/>
      <c r="B6" s="21"/>
      <c r="C6" s="7"/>
      <c r="D6" s="8"/>
      <c r="E6" s="9"/>
      <c r="F6" s="8"/>
      <c r="G6" s="22"/>
      <c r="H6" s="23"/>
      <c r="I6" s="22"/>
      <c r="J6" s="23"/>
      <c r="K6" s="23"/>
    </row>
    <row r="7" spans="1:11" s="25" customFormat="1" ht="12.75" customHeight="1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24"/>
    </row>
    <row r="8" spans="1:11" s="25" customFormat="1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25" customFormat="1" ht="11.25">
      <c r="A9" s="57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26">
        <v>41471</v>
      </c>
    </row>
    <row r="10" spans="1:11" s="25" customFormat="1" ht="11.2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27"/>
    </row>
    <row r="11" spans="1:11" s="25" customFormat="1" ht="4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5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5" customFormat="1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30" customFormat="1" ht="15" customHeight="1">
      <c r="A14" s="59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29"/>
    </row>
    <row r="15" spans="9:11" ht="12.75">
      <c r="I15" s="31"/>
      <c r="J15" s="32"/>
      <c r="K15" s="33"/>
    </row>
    <row r="16" spans="1:11" s="7" customFormat="1" ht="21" customHeight="1">
      <c r="A16" s="34"/>
      <c r="B16" s="34" t="s">
        <v>5</v>
      </c>
      <c r="C16" s="35" t="s">
        <v>6</v>
      </c>
      <c r="D16" s="36" t="s">
        <v>7</v>
      </c>
      <c r="E16" s="35" t="s">
        <v>8</v>
      </c>
      <c r="F16" s="37" t="s">
        <v>7</v>
      </c>
      <c r="G16" s="34" t="s">
        <v>9</v>
      </c>
      <c r="H16" s="36" t="s">
        <v>7</v>
      </c>
      <c r="I16" s="34" t="s">
        <v>10</v>
      </c>
      <c r="J16" s="36" t="s">
        <v>7</v>
      </c>
      <c r="K16" s="36" t="s">
        <v>11</v>
      </c>
    </row>
    <row r="17" spans="1:11" s="7" customFormat="1" ht="11.25" customHeight="1">
      <c r="A17" s="34"/>
      <c r="B17" s="34"/>
      <c r="C17" s="35"/>
      <c r="D17" s="36"/>
      <c r="E17" s="35"/>
      <c r="F17" s="37"/>
      <c r="G17" s="34"/>
      <c r="H17" s="36"/>
      <c r="I17" s="34"/>
      <c r="J17" s="36"/>
      <c r="K17" s="36"/>
    </row>
    <row r="18" spans="1:11" s="25" customFormat="1" ht="11.25">
      <c r="A18" s="38" t="s">
        <v>12</v>
      </c>
      <c r="B18" s="39" t="s">
        <v>13</v>
      </c>
      <c r="C18" s="40">
        <v>6993.75</v>
      </c>
      <c r="D18" s="41">
        <f aca="true" t="shared" si="0" ref="D18:D28">C18/$C$30*100</f>
        <v>7.0243057299251745</v>
      </c>
      <c r="E18" s="42">
        <f aca="true" t="shared" si="1" ref="E18:E28">(C18*F18)/100</f>
        <v>6993.75</v>
      </c>
      <c r="F18" s="41">
        <v>100</v>
      </c>
      <c r="G18" s="42">
        <f aca="true" t="shared" si="2" ref="G18:G28">C18*H18/100</f>
        <v>0</v>
      </c>
      <c r="H18" s="41">
        <v>0</v>
      </c>
      <c r="I18" s="42">
        <f aca="true" t="shared" si="3" ref="I18:I28">C18*J18/100</f>
        <v>0</v>
      </c>
      <c r="J18" s="41">
        <v>0</v>
      </c>
      <c r="K18" s="40">
        <f aca="true" t="shared" si="4" ref="K18:K28">E18+G18+I18</f>
        <v>6993.75</v>
      </c>
    </row>
    <row r="19" spans="1:11" s="25" customFormat="1" ht="11.25">
      <c r="A19" s="38" t="s">
        <v>14</v>
      </c>
      <c r="B19" s="39" t="s">
        <v>15</v>
      </c>
      <c r="C19" s="40">
        <v>252.7</v>
      </c>
      <c r="D19" s="41">
        <f t="shared" si="0"/>
        <v>0.25380404760709085</v>
      </c>
      <c r="E19" s="42">
        <f t="shared" si="1"/>
        <v>151.62</v>
      </c>
      <c r="F19" s="41">
        <v>60</v>
      </c>
      <c r="G19" s="42">
        <f t="shared" si="2"/>
        <v>75.81</v>
      </c>
      <c r="H19" s="41">
        <v>30</v>
      </c>
      <c r="I19" s="42">
        <f t="shared" si="3"/>
        <v>25.27</v>
      </c>
      <c r="J19" s="41">
        <v>10</v>
      </c>
      <c r="K19" s="40">
        <f t="shared" si="4"/>
        <v>252.70000000000002</v>
      </c>
    </row>
    <row r="20" spans="1:11" s="25" customFormat="1" ht="22.5">
      <c r="A20" s="43" t="s">
        <v>16</v>
      </c>
      <c r="B20" s="39" t="s">
        <v>17</v>
      </c>
      <c r="C20" s="40">
        <v>2768.93</v>
      </c>
      <c r="D20" s="41">
        <f t="shared" si="0"/>
        <v>2.781027469492291</v>
      </c>
      <c r="E20" s="42">
        <f t="shared" si="1"/>
        <v>830.679</v>
      </c>
      <c r="F20" s="41">
        <v>30</v>
      </c>
      <c r="G20" s="42">
        <f t="shared" si="2"/>
        <v>553.786</v>
      </c>
      <c r="H20" s="41">
        <v>20</v>
      </c>
      <c r="I20" s="42">
        <f t="shared" si="3"/>
        <v>1384.465</v>
      </c>
      <c r="J20" s="41">
        <v>50</v>
      </c>
      <c r="K20" s="40">
        <f t="shared" si="4"/>
        <v>2768.93</v>
      </c>
    </row>
    <row r="21" spans="1:11" s="25" customFormat="1" ht="11.25">
      <c r="A21" s="43" t="s">
        <v>18</v>
      </c>
      <c r="B21" s="39" t="s">
        <v>19</v>
      </c>
      <c r="C21" s="40">
        <v>16765.79</v>
      </c>
      <c r="D21" s="41">
        <f t="shared" si="0"/>
        <v>16.839039823231055</v>
      </c>
      <c r="E21" s="42">
        <f t="shared" si="1"/>
        <v>1676.5790000000002</v>
      </c>
      <c r="F21" s="41">
        <v>10</v>
      </c>
      <c r="G21" s="42">
        <f t="shared" si="2"/>
        <v>6706.316000000001</v>
      </c>
      <c r="H21" s="41">
        <v>40</v>
      </c>
      <c r="I21" s="42">
        <f t="shared" si="3"/>
        <v>8382.895</v>
      </c>
      <c r="J21" s="41">
        <v>50</v>
      </c>
      <c r="K21" s="40">
        <f t="shared" si="4"/>
        <v>16765.79</v>
      </c>
    </row>
    <row r="22" spans="1:11" s="25" customFormat="1" ht="11.25">
      <c r="A22" s="43" t="s">
        <v>20</v>
      </c>
      <c r="B22" s="44" t="s">
        <v>21</v>
      </c>
      <c r="C22" s="40">
        <v>1592.97</v>
      </c>
      <c r="D22" s="41">
        <f t="shared" si="0"/>
        <v>1.599929694169638</v>
      </c>
      <c r="E22" s="42">
        <f t="shared" si="1"/>
        <v>0</v>
      </c>
      <c r="F22" s="41">
        <v>0</v>
      </c>
      <c r="G22" s="42">
        <f t="shared" si="2"/>
        <v>955.7819999999999</v>
      </c>
      <c r="H22" s="41">
        <v>60</v>
      </c>
      <c r="I22" s="42">
        <f t="shared" si="3"/>
        <v>637.188</v>
      </c>
      <c r="J22" s="41">
        <v>40</v>
      </c>
      <c r="K22" s="40">
        <f t="shared" si="4"/>
        <v>1592.9699999999998</v>
      </c>
    </row>
    <row r="23" spans="1:11" s="25" customFormat="1" ht="11.25">
      <c r="A23" s="43" t="s">
        <v>22</v>
      </c>
      <c r="B23" s="44" t="s">
        <v>23</v>
      </c>
      <c r="C23" s="40">
        <v>40596.54</v>
      </c>
      <c r="D23" s="41">
        <f t="shared" si="0"/>
        <v>40.77390649324562</v>
      </c>
      <c r="E23" s="42">
        <f t="shared" si="1"/>
        <v>10149.135</v>
      </c>
      <c r="F23" s="41">
        <v>25</v>
      </c>
      <c r="G23" s="42">
        <f t="shared" si="2"/>
        <v>10149.135</v>
      </c>
      <c r="H23" s="41">
        <v>25</v>
      </c>
      <c r="I23" s="42">
        <f t="shared" si="3"/>
        <v>20298.27</v>
      </c>
      <c r="J23" s="41">
        <v>50</v>
      </c>
      <c r="K23" s="40">
        <f t="shared" si="4"/>
        <v>40596.54</v>
      </c>
    </row>
    <row r="24" spans="1:11" s="25" customFormat="1" ht="22.5">
      <c r="A24" s="43" t="s">
        <v>24</v>
      </c>
      <c r="B24" s="44" t="s">
        <v>25</v>
      </c>
      <c r="C24" s="40">
        <v>396.44</v>
      </c>
      <c r="D24" s="41">
        <f t="shared" si="0"/>
        <v>0.39817204841058607</v>
      </c>
      <c r="E24" s="42">
        <f t="shared" si="1"/>
        <v>198.22</v>
      </c>
      <c r="F24" s="41">
        <v>50</v>
      </c>
      <c r="G24" s="42">
        <f t="shared" si="2"/>
        <v>79.288</v>
      </c>
      <c r="H24" s="41">
        <v>20</v>
      </c>
      <c r="I24" s="42">
        <f t="shared" si="3"/>
        <v>118.932</v>
      </c>
      <c r="J24" s="41">
        <v>30</v>
      </c>
      <c r="K24" s="40">
        <f t="shared" si="4"/>
        <v>396.44</v>
      </c>
    </row>
    <row r="25" spans="1:11" s="25" customFormat="1" ht="11.25">
      <c r="A25" s="43">
        <v>8</v>
      </c>
      <c r="B25" s="44" t="s">
        <v>26</v>
      </c>
      <c r="C25" s="40">
        <v>7724.05</v>
      </c>
      <c r="D25" s="41">
        <f t="shared" si="0"/>
        <v>7.757796414402652</v>
      </c>
      <c r="E25" s="42">
        <f t="shared" si="1"/>
        <v>3862.025</v>
      </c>
      <c r="F25" s="41">
        <v>50</v>
      </c>
      <c r="G25" s="42">
        <f t="shared" si="2"/>
        <v>1544.81</v>
      </c>
      <c r="H25" s="41">
        <v>20</v>
      </c>
      <c r="I25" s="42">
        <f t="shared" si="3"/>
        <v>2317.215</v>
      </c>
      <c r="J25" s="41">
        <v>30</v>
      </c>
      <c r="K25" s="40">
        <f t="shared" si="4"/>
        <v>7724.05</v>
      </c>
    </row>
    <row r="26" spans="1:11" s="25" customFormat="1" ht="11.25">
      <c r="A26" s="43">
        <v>9</v>
      </c>
      <c r="B26" s="44" t="s">
        <v>27</v>
      </c>
      <c r="C26" s="40">
        <v>17600.66</v>
      </c>
      <c r="D26" s="41">
        <f t="shared" si="0"/>
        <v>17.67755737457942</v>
      </c>
      <c r="E26" s="42">
        <f t="shared" si="1"/>
        <v>6160.231</v>
      </c>
      <c r="F26" s="41">
        <v>35</v>
      </c>
      <c r="G26" s="42">
        <f t="shared" si="2"/>
        <v>6160.231</v>
      </c>
      <c r="H26" s="41">
        <v>35</v>
      </c>
      <c r="I26" s="42">
        <f t="shared" si="3"/>
        <v>5280.198</v>
      </c>
      <c r="J26" s="41">
        <v>30</v>
      </c>
      <c r="K26" s="40">
        <f t="shared" si="4"/>
        <v>17600.66</v>
      </c>
    </row>
    <row r="27" spans="1:11" s="25" customFormat="1" ht="11.25">
      <c r="A27" s="43">
        <v>10</v>
      </c>
      <c r="B27" s="44" t="s">
        <v>28</v>
      </c>
      <c r="C27" s="40">
        <v>3715.59</v>
      </c>
      <c r="D27" s="41">
        <f t="shared" si="0"/>
        <v>3.7318234319288908</v>
      </c>
      <c r="E27" s="42">
        <f t="shared" si="1"/>
        <v>1114.6770000000001</v>
      </c>
      <c r="F27" s="41">
        <v>30</v>
      </c>
      <c r="G27" s="42">
        <f t="shared" si="2"/>
        <v>1486.236</v>
      </c>
      <c r="H27" s="41">
        <v>40</v>
      </c>
      <c r="I27" s="42">
        <f t="shared" si="3"/>
        <v>1114.6770000000001</v>
      </c>
      <c r="J27" s="41">
        <v>30</v>
      </c>
      <c r="K27" s="40">
        <f t="shared" si="4"/>
        <v>3715.5900000000006</v>
      </c>
    </row>
    <row r="28" spans="1:11" s="25" customFormat="1" ht="22.5">
      <c r="A28" s="43">
        <v>11</v>
      </c>
      <c r="B28" s="44" t="s">
        <v>29</v>
      </c>
      <c r="C28" s="40">
        <v>1157.58</v>
      </c>
      <c r="D28" s="41">
        <f t="shared" si="0"/>
        <v>1.162637473007583</v>
      </c>
      <c r="E28" s="42">
        <f t="shared" si="1"/>
        <v>0</v>
      </c>
      <c r="F28" s="41">
        <v>0</v>
      </c>
      <c r="G28" s="42">
        <f t="shared" si="2"/>
        <v>0</v>
      </c>
      <c r="H28" s="41">
        <v>0</v>
      </c>
      <c r="I28" s="42">
        <f t="shared" si="3"/>
        <v>1157.58</v>
      </c>
      <c r="J28" s="41">
        <v>100</v>
      </c>
      <c r="K28" s="40">
        <f t="shared" si="4"/>
        <v>1157.58</v>
      </c>
    </row>
    <row r="29" spans="1:11" s="25" customFormat="1" ht="11.25">
      <c r="A29" s="45"/>
      <c r="C29" s="46"/>
      <c r="D29" s="47"/>
      <c r="E29" s="46"/>
      <c r="F29" s="8"/>
      <c r="G29" s="46"/>
      <c r="H29" s="47"/>
      <c r="I29" s="46"/>
      <c r="J29" s="47"/>
      <c r="K29" s="47"/>
    </row>
    <row r="30" spans="1:11" s="25" customFormat="1" ht="11.25">
      <c r="A30" s="48"/>
      <c r="B30" s="49" t="s">
        <v>30</v>
      </c>
      <c r="C30" s="35">
        <f>SUM(C18:C28)</f>
        <v>99565</v>
      </c>
      <c r="D30" s="41">
        <f>SUM(D18:D29)</f>
        <v>99.99999999999999</v>
      </c>
      <c r="E30" s="42">
        <f>SUM(E18:E28)</f>
        <v>31136.916</v>
      </c>
      <c r="F30" s="50">
        <f>E30/$C$30*100</f>
        <v>31.272953347059712</v>
      </c>
      <c r="G30" s="42">
        <f>SUM(G18:G28)</f>
        <v>27711.394</v>
      </c>
      <c r="H30" s="41">
        <f>G30/$C$30*100</f>
        <v>27.832465223723197</v>
      </c>
      <c r="I30" s="42">
        <f>SUM(I18:I28)</f>
        <v>40716.69000000001</v>
      </c>
      <c r="J30" s="41">
        <f>I30/$C$30*100</f>
        <v>40.894581429217105</v>
      </c>
      <c r="K30" s="40"/>
    </row>
    <row r="31" spans="1:11" s="25" customFormat="1" ht="11.25">
      <c r="A31" s="51"/>
      <c r="B31" s="49" t="s">
        <v>31</v>
      </c>
      <c r="C31" s="35"/>
      <c r="D31" s="41"/>
      <c r="E31" s="42">
        <f>E30</f>
        <v>31136.916</v>
      </c>
      <c r="F31" s="50">
        <f>E31/$C$30*100</f>
        <v>31.272953347059712</v>
      </c>
      <c r="G31" s="42">
        <f>E31+G30</f>
        <v>58848.31</v>
      </c>
      <c r="H31" s="41">
        <f>H30+F31</f>
        <v>59.10541857078291</v>
      </c>
      <c r="I31" s="42">
        <f>I30+G31</f>
        <v>99565</v>
      </c>
      <c r="J31" s="41">
        <f>J30+H31</f>
        <v>100.00000000000001</v>
      </c>
      <c r="K31" s="35">
        <f>SUM(K18:K29)</f>
        <v>99565</v>
      </c>
    </row>
    <row r="32" spans="1:16" s="25" customFormat="1" ht="15.75">
      <c r="A32" s="5"/>
      <c r="B32" s="52"/>
      <c r="C32" s="53"/>
      <c r="D32" s="8"/>
      <c r="E32" s="9"/>
      <c r="F32" s="8"/>
      <c r="H32" s="54"/>
      <c r="J32" s="54"/>
      <c r="K32" s="55"/>
      <c r="L32" s="55"/>
      <c r="M32" s="55"/>
      <c r="N32" s="55"/>
      <c r="O32" s="55"/>
      <c r="P32" s="55"/>
    </row>
    <row r="34" spans="9:13" ht="12.75">
      <c r="I34" s="60"/>
      <c r="J34" s="60"/>
      <c r="K34" s="60"/>
      <c r="L34" s="60"/>
      <c r="M34" s="60"/>
    </row>
  </sheetData>
  <sheetProtection selectLockedCells="1" selectUnlockedCells="1"/>
  <mergeCells count="5">
    <mergeCell ref="I34:M34"/>
    <mergeCell ref="A7:J7"/>
    <mergeCell ref="A9:J9"/>
    <mergeCell ref="A10:J10"/>
    <mergeCell ref="A14:J14"/>
  </mergeCells>
  <printOptions horizontalCentered="1" verticalCentered="1"/>
  <pageMargins left="1.1416666666666666" right="1.1416666666666666" top="0.7479166666666667" bottom="1.2993055555555555" header="0.5118055555555555" footer="0.5118055555555555"/>
  <pageSetup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</cp:lastModifiedBy>
  <dcterms:created xsi:type="dcterms:W3CDTF">2013-07-23T19:40:52Z</dcterms:created>
  <dcterms:modified xsi:type="dcterms:W3CDTF">2013-07-23T19:40:52Z</dcterms:modified>
  <cp:category/>
  <cp:version/>
  <cp:contentType/>
  <cp:contentStatus/>
</cp:coreProperties>
</file>